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5" yWindow="-165" windowWidth="15045" windowHeight="12780" activeTab="1"/>
  </bookViews>
  <sheets>
    <sheet name="REKAPITULACE" sheetId="2" r:id="rId1"/>
    <sheet name="TOPENÍ-CHLAZENÍ" sheetId="1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I67" i="1"/>
  <c r="B54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I65"/>
  <c r="I64"/>
  <c r="I63"/>
  <c r="I62"/>
  <c r="I61"/>
  <c r="I60"/>
  <c r="I59"/>
  <c r="I58"/>
  <c r="I57"/>
  <c r="I56"/>
  <c r="I55"/>
  <c r="I26"/>
  <c r="I77"/>
  <c r="I98"/>
  <c r="D87"/>
  <c r="I86"/>
  <c r="I41"/>
  <c r="I47"/>
  <c r="I46"/>
  <c r="I44"/>
  <c r="I43"/>
  <c r="I45"/>
  <c r="I21"/>
  <c r="I12"/>
  <c r="I54"/>
  <c r="D54"/>
  <c r="D55" s="1"/>
  <c r="D56" s="1"/>
  <c r="D57" s="1"/>
  <c r="D58" s="1"/>
  <c r="D59" s="1"/>
  <c r="D60" s="1"/>
  <c r="D61" s="1"/>
  <c r="D62" s="1"/>
  <c r="D63" s="1"/>
  <c r="D64" s="1"/>
  <c r="D65" s="1"/>
  <c r="D66" s="1"/>
  <c r="D67" s="1"/>
  <c r="D53"/>
  <c r="I53"/>
  <c r="I42"/>
  <c r="I40"/>
  <c r="I39"/>
  <c r="E3" l="1"/>
  <c r="E2"/>
  <c r="D23"/>
  <c r="D24" s="1"/>
  <c r="D25" s="1"/>
  <c r="D26" s="1"/>
  <c r="D27" s="1"/>
  <c r="D28" s="1"/>
  <c r="D29" s="1"/>
  <c r="D22"/>
  <c r="I29"/>
  <c r="I28"/>
  <c r="I27"/>
  <c r="I25"/>
  <c r="I24"/>
  <c r="I23"/>
  <c r="I22"/>
  <c r="D13" i="2"/>
  <c r="D12"/>
  <c r="D11"/>
  <c r="D10"/>
  <c r="D9"/>
  <c r="B9"/>
  <c r="D8"/>
  <c r="B8"/>
  <c r="I111" i="1"/>
  <c r="I110"/>
  <c r="I109"/>
  <c r="I108"/>
  <c r="I107"/>
  <c r="I106"/>
  <c r="I105"/>
  <c r="I104"/>
  <c r="D104"/>
  <c r="D105" s="1"/>
  <c r="D106" s="1"/>
  <c r="D107" s="1"/>
  <c r="D108" s="1"/>
  <c r="D109" s="1"/>
  <c r="D110" s="1"/>
  <c r="D111" s="1"/>
  <c r="D112" s="1"/>
  <c r="I103"/>
  <c r="I99"/>
  <c r="I97"/>
  <c r="I96"/>
  <c r="I95"/>
  <c r="I94"/>
  <c r="I93"/>
  <c r="I92"/>
  <c r="I91"/>
  <c r="D93"/>
  <c r="D94" s="1"/>
  <c r="D95" s="1"/>
  <c r="D96" s="1"/>
  <c r="I87"/>
  <c r="I85"/>
  <c r="I84"/>
  <c r="D85"/>
  <c r="D88" s="1"/>
  <c r="I80"/>
  <c r="I79"/>
  <c r="I78"/>
  <c r="I76"/>
  <c r="D78"/>
  <c r="D79" s="1"/>
  <c r="D80" s="1"/>
  <c r="D81" s="1"/>
  <c r="I72"/>
  <c r="I71"/>
  <c r="I70"/>
  <c r="I66"/>
  <c r="I52"/>
  <c r="D71"/>
  <c r="D72" s="1"/>
  <c r="D73" s="1"/>
  <c r="I48"/>
  <c r="I38"/>
  <c r="I37"/>
  <c r="I36"/>
  <c r="I35"/>
  <c r="I34"/>
  <c r="I33"/>
  <c r="D34"/>
  <c r="D35" s="1"/>
  <c r="D36" s="1"/>
  <c r="D37" s="1"/>
  <c r="D38" s="1"/>
  <c r="D39" s="1"/>
  <c r="D40" s="1"/>
  <c r="I17"/>
  <c r="I16"/>
  <c r="I15"/>
  <c r="I14"/>
  <c r="I13"/>
  <c r="I10"/>
  <c r="I8"/>
  <c r="D14"/>
  <c r="D15" s="1"/>
  <c r="D16" s="1"/>
  <c r="D17" s="1"/>
  <c r="D18" s="1"/>
  <c r="B8"/>
  <c r="B14" s="1"/>
  <c r="B15" s="1"/>
  <c r="B16" s="1"/>
  <c r="B17" s="1"/>
  <c r="B18" s="1"/>
  <c r="B19" s="1"/>
  <c r="B20" s="1"/>
  <c r="B21" s="1"/>
  <c r="H30" l="1"/>
  <c r="I30" s="1"/>
  <c r="I31" s="1"/>
  <c r="F9" i="2" s="1"/>
  <c r="H81" i="1"/>
  <c r="I81" s="1"/>
  <c r="D97"/>
  <c r="D99" s="1"/>
  <c r="D100" s="1"/>
  <c r="D98"/>
  <c r="H88"/>
  <c r="I88" s="1"/>
  <c r="I89" s="1"/>
  <c r="F13" i="2" s="1"/>
  <c r="D41" i="1"/>
  <c r="D42" s="1"/>
  <c r="D43" s="1"/>
  <c r="D44" s="1"/>
  <c r="D45" s="1"/>
  <c r="D46" s="1"/>
  <c r="D47" s="1"/>
  <c r="D48" s="1"/>
  <c r="D49" s="1"/>
  <c r="B22"/>
  <c r="B23" s="1"/>
  <c r="B24" s="1"/>
  <c r="B25" s="1"/>
  <c r="B26" s="1"/>
  <c r="B27" s="1"/>
  <c r="B28" s="1"/>
  <c r="B29" s="1"/>
  <c r="B31" s="1"/>
  <c r="B32" s="1"/>
  <c r="B33" s="1"/>
  <c r="B34" s="1"/>
  <c r="B38" s="1"/>
  <c r="H18"/>
  <c r="I18" s="1"/>
  <c r="I19" s="1"/>
  <c r="F8" i="2" s="1"/>
  <c r="H112" i="1"/>
  <c r="I112" s="1"/>
  <c r="H49"/>
  <c r="H100"/>
  <c r="I101" s="1"/>
  <c r="F14" i="2" s="1"/>
  <c r="H73" i="1"/>
  <c r="I73" s="1"/>
  <c r="I74" s="1"/>
  <c r="F11" i="2" s="1"/>
  <c r="I82" i="1" l="1"/>
  <c r="F12" i="2" s="1"/>
  <c r="I113" i="1"/>
  <c r="F15" i="2" s="1"/>
  <c r="B39" i="1"/>
  <c r="I49"/>
  <c r="I50" s="1"/>
  <c r="F10" i="2" s="1"/>
  <c r="F17" l="1"/>
  <c r="F18" s="1"/>
  <c r="F20" s="1"/>
  <c r="B40" i="1"/>
  <c r="B42" s="1"/>
  <c r="B43" s="1"/>
  <c r="B44" s="1"/>
  <c r="B45" s="1"/>
  <c r="B46" s="1"/>
  <c r="B47" s="1"/>
  <c r="B48" s="1"/>
  <c r="B49" s="1"/>
  <c r="B50" s="1"/>
  <c r="B51" s="1"/>
  <c r="B52" s="1"/>
  <c r="B70" s="1"/>
  <c r="B71" s="1"/>
  <c r="B72" s="1"/>
  <c r="B74" s="1"/>
  <c r="B75" s="1"/>
  <c r="B76" s="1"/>
  <c r="B41"/>
  <c r="B78" l="1"/>
  <c r="B79" s="1"/>
  <c r="B80" s="1"/>
  <c r="B81" s="1"/>
  <c r="B82" s="1"/>
  <c r="B83" s="1"/>
  <c r="B84" s="1"/>
  <c r="B86" l="1"/>
  <c r="B85"/>
  <c r="B87" s="1"/>
  <c r="B88" s="1"/>
  <c r="B89" s="1"/>
  <c r="B90" s="1"/>
  <c r="B91" s="1"/>
  <c r="B92" s="1"/>
  <c r="B93" s="1"/>
  <c r="B94" s="1"/>
  <c r="B95" s="1"/>
  <c r="B96" s="1"/>
  <c r="B98" s="1"/>
  <c r="B97" l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</calcChain>
</file>

<file path=xl/sharedStrings.xml><?xml version="1.0" encoding="utf-8"?>
<sst xmlns="http://schemas.openxmlformats.org/spreadsheetml/2006/main" count="218" uniqueCount="123">
  <si>
    <t>řádek</t>
  </si>
  <si>
    <t>položka</t>
  </si>
  <si>
    <t>m.j.</t>
  </si>
  <si>
    <t>ks</t>
  </si>
  <si>
    <t>počet</t>
  </si>
  <si>
    <t>jedn.cena</t>
  </si>
  <si>
    <t>celkem Kč</t>
  </si>
  <si>
    <t>TOPENÍ A CHLAZENÍ</t>
  </si>
  <si>
    <t>soubor</t>
  </si>
  <si>
    <t>montáž a kompletace, včetně nezbytného materiálu</t>
  </si>
  <si>
    <t>uvedení kompletní sestavy do provozu servisním technikem</t>
  </si>
  <si>
    <t>KOTELNY CELKEM</t>
  </si>
  <si>
    <t>h</t>
  </si>
  <si>
    <t xml:space="preserve">m </t>
  </si>
  <si>
    <t>montáž lisováním, včetně upevnění, ucpávek a příslušenství</t>
  </si>
  <si>
    <t>m</t>
  </si>
  <si>
    <t>propláchnutí a tlaková zkouška potrubí do DN 32</t>
  </si>
  <si>
    <t>POTRUBÍ CELKEM</t>
  </si>
  <si>
    <t>Potrubí měděné DN 15*1 polotvrdé</t>
  </si>
  <si>
    <t>Potrubí měděné DN 18*1 polotvrdé</t>
  </si>
  <si>
    <t>Potrubí měděné DN 22*1 polotvrdé</t>
  </si>
  <si>
    <t>přesun hmot procentní v objektech výšky do 6 m</t>
  </si>
  <si>
    <t>uzavírací kohout G 3/4"</t>
  </si>
  <si>
    <t>ventil odvzdušňovací automatický DN 15</t>
  </si>
  <si>
    <t>kompaktní filtr s odkalením a uzavíracími kohouty 3/4"</t>
  </si>
  <si>
    <t>kohout kulový vypouštěcí, komplet, DN 15</t>
  </si>
  <si>
    <t>pancéřová hadice nerez s převlečnými maticemi G 3/4"</t>
  </si>
  <si>
    <t>ARMATURY CELKEM</t>
  </si>
  <si>
    <t>demontáž otopných těles včetně regul.ventilů, konzolí, příslušenství</t>
  </si>
  <si>
    <t>připojení otopného tělesa</t>
  </si>
  <si>
    <t>tlakové zkoušky otopných těles</t>
  </si>
  <si>
    <t>OTOPNÁ TĚLESA CELKEM</t>
  </si>
  <si>
    <t>izolační trubice polyetylénová tl.stěny 20 mm pro potrubí DN 15</t>
  </si>
  <si>
    <t>izolační trubice polyetylénová tl.stěny 20 mm pro potrubí DN 18</t>
  </si>
  <si>
    <t>izolační trubice polyetylénová tl.stěny 20 mm pro potrubí DN 20</t>
  </si>
  <si>
    <t>IZOLACE CELKEM</t>
  </si>
  <si>
    <t>vypuštění původního rozvodu</t>
  </si>
  <si>
    <t>propláchnutí celého upraveného sytsému, napuštění, odvzdušnění</t>
  </si>
  <si>
    <t>stavební pomocné práce (prostupy, drážky, začištění)</t>
  </si>
  <si>
    <t>popisky a označení rozvodů a zařízení</t>
  </si>
  <si>
    <t>funkční zkoušky včetně vystavení protokolů</t>
  </si>
  <si>
    <t>mezisoučet</t>
  </si>
  <si>
    <t>PRÁCE A OSTATNÍ DODÁVKY CELKEM</t>
  </si>
  <si>
    <t>ÚPRAVY CHLAZENÍ</t>
  </si>
  <si>
    <t>odstavení systému chlazení z provozu</t>
  </si>
  <si>
    <t>demontáž vnitřní jednotky Slim</t>
  </si>
  <si>
    <t>demontáž vnitřní jednotky Split</t>
  </si>
  <si>
    <t>montáž vnitřní jednotky Split v novém místě</t>
  </si>
  <si>
    <t>montáž vnitřní jednotky Slim v novém místě</t>
  </si>
  <si>
    <t>montáž venkovního invertoru v novém místě</t>
  </si>
  <si>
    <t>demontáž venkovního invertoru včetně konzol</t>
  </si>
  <si>
    <t>úpravy Cu potrubí chladiva kapalina/plyn včetně kaučukové izolace</t>
  </si>
  <si>
    <t>úpravy silových a ovládacích rozvodů</t>
  </si>
  <si>
    <t>ÚPRAVY CHLAZENÍ CELKEM</t>
  </si>
  <si>
    <t>výchozí revize spalinové cesty, kotle na vytápění, chlazení</t>
  </si>
  <si>
    <t>TOPENÍ-CHLAZENÍ</t>
  </si>
  <si>
    <t>vypracoval:</t>
  </si>
  <si>
    <t>obsah:</t>
  </si>
  <si>
    <t>SOUPIS PRACÍ A DODÁVEK</t>
  </si>
  <si>
    <t>Družstvo Stavoprojekt, Pardubice</t>
  </si>
  <si>
    <t>datum:</t>
  </si>
  <si>
    <t>Stavba:</t>
  </si>
  <si>
    <t>Objekt:</t>
  </si>
  <si>
    <t>Profese:</t>
  </si>
  <si>
    <t>REKAPITULACE PRACÍ A DODÁVEK</t>
  </si>
  <si>
    <t>základ daně</t>
  </si>
  <si>
    <t>OSTATNÍ PRÁCE A DODÁVKY</t>
  </si>
  <si>
    <t>CELKEM OBJEKT</t>
  </si>
  <si>
    <t>DPH</t>
  </si>
  <si>
    <t>CENA PRACÍ A DODÁVEK CELKEM (vč. DPH)</t>
  </si>
  <si>
    <t>C.Ú.</t>
  </si>
  <si>
    <t>cena prací a dodávek</t>
  </si>
  <si>
    <t>012 - zřízení kanceláří</t>
  </si>
  <si>
    <t>květen, 2023</t>
  </si>
  <si>
    <t>KOTELNY - dodávka a montáž</t>
  </si>
  <si>
    <t>STROJOVNY - dodávka a montáž</t>
  </si>
  <si>
    <t>POTRUBÍ - dodávka a montáž</t>
  </si>
  <si>
    <t>ARMATURY - dodávka a montáž</t>
  </si>
  <si>
    <t>OTOPNÁ TĚLESA - dodávka a montáž</t>
  </si>
  <si>
    <t>IZOLACE - dodávka a montáž</t>
  </si>
  <si>
    <t>SO 012</t>
  </si>
  <si>
    <t>WAM-zřízení kanceláří pro Gočárovu galerii</t>
  </si>
  <si>
    <t>STROJOVNY CELKEM</t>
  </si>
  <si>
    <t>přesun hmot procentní v objektech výšky do 24 m</t>
  </si>
  <si>
    <t>vzduchové hadice LSWP 315-4 S, délky 2*6 m</t>
  </si>
  <si>
    <t>zaškolení obsluhy technikem Stiebel Eltron</t>
  </si>
  <si>
    <t>Potrubí měděné DN 28*1,5 tvrdé</t>
  </si>
  <si>
    <t>trubka plastová podlahového vytápění 17*2, s kyslíkovou bariérou</t>
  </si>
  <si>
    <t>rozdělovač a sběrač podlahového topení s regulačními ventily průtoku a uzavíracími ventily, DN 25, 12-ti místný, s kulovými kohouty na primární straně, s odvzdušňovacími/vypouštěcími ventily na větvích rozdělovače</t>
  </si>
  <si>
    <t>skříň 12-ti místného rozdělovače pod omítku</t>
  </si>
  <si>
    <t>Internet Service Gateway ISG web, příslušenství regulace, včetně metalického zapojení</t>
  </si>
  <si>
    <t>akumulační zásobník 100 l, SPB 100 Plus, s parotěsnou izolací, výrobce Stiebel Eltron, včetně zabudovaných armatur odvzdušnění a vypouštění</t>
  </si>
  <si>
    <t>ovládcí díl FES Komfort pro LWZ inverter, s integrovaným prostorovým čidlem (včetně měření r.h.), včetně metalického zapojení, do systému Stiebel Eltron</t>
  </si>
  <si>
    <t>folie separační rastrovaná, včetně fixačních příchytek</t>
  </si>
  <si>
    <t>m2</t>
  </si>
  <si>
    <t>vrapová hadice D 20/25 - průchodka přes dilatace</t>
  </si>
  <si>
    <t>dilatační pásy, pěnové PE 10/120 mm, samolepící</t>
  </si>
  <si>
    <t>těsnění průchodek montážní pěnou, láhev 400 ml</t>
  </si>
  <si>
    <t>drobný spojovací a kotvící materiál</t>
  </si>
  <si>
    <t>venkovní čidlo teploty pro ekvitermní regulaci, včetně metalického zapojení</t>
  </si>
  <si>
    <t>Tepelné čerpadlo Stiebel Eltron LWZ 8 CS Premium pro topení, chlazení, větrání a přípravu TVU v jednom komplexním zařízení - kompaktní větrací stroj</t>
  </si>
  <si>
    <t>izolační trubice polyetylénová tl.stěny 20 mm pro potrubí DN 25</t>
  </si>
  <si>
    <t>spolupráce a koordinace s profesemi ZTI, ELS, VZT</t>
  </si>
  <si>
    <t>výchozí revize systému vytápění, chlazení, větrání, přípravy TVU</t>
  </si>
  <si>
    <t>změkčovač vody nástěnný, cca 18 l, včetně provozní náplně a náplně inhibitoru koroze pro otopné soustavy z různých konstrukčních materiálů</t>
  </si>
  <si>
    <t>montáž rozvodů z plastů polyfúzním svařováním D 20 (odkapy kondenzátu, přetlakový ventil)</t>
  </si>
  <si>
    <t>rozdělovač a sběrač podlahového topení s regulačními ventily průtoku a uzavíracími ventily, DN 25, 6-ti místný, s kulovými kohouty na primární straně, s odvzdušňovacími/vypouštěcími ventily na větvích rozdělovače</t>
  </si>
  <si>
    <t>radiátor nástěnný R 21 VK 1800/900, s termostatickým ventilem, odvzdušňovacím ventilem, připojení spodní pravé</t>
  </si>
  <si>
    <t>montáž otopných těles, včetně závěsu</t>
  </si>
  <si>
    <t>teploměr/tlakoměr do potrubí DN 20</t>
  </si>
  <si>
    <t>pojistný ventil do potrubí DN 20; 2,5 bar</t>
  </si>
  <si>
    <t>vypracování dokumentace skutečného provedení topení, chlazení, větrání a přípravy TVU</t>
  </si>
  <si>
    <t>čerpadlová skupina PrimoTherm 180-1, DN25, bez směšování, kompletní výbava-teploměry, zpětný ventil, uzavírací ventily, přepouštěcí ventil, tepelná izolace; pro radiátorový okruh, čerpadlo H =  min. 2m, Q = 0,15 m3/h</t>
  </si>
  <si>
    <t>čerpadlová skupina PrimoTherm 180-2, DN25, kompletní výbava-teploměry, zpětný ventil, uzavírací ventily, směšovací ventil, přepouštěcí ventil, tepelná izolace; se směšováním servopohonem, havarijním termostatem, pro okruh podlahového vytápění, čerpadlo H =  min. 6m, Q = 1,5 m3/h</t>
  </si>
  <si>
    <t>rozdělovač pro dva okruhy, KSV 125-2HV, DN 25, kompatibilní k čerpadlovým skupinám, včetně šroubení na všech hrdlech potrubí</t>
  </si>
  <si>
    <t>kohout kulový DN 20</t>
  </si>
  <si>
    <t>kohout kulový DN 25</t>
  </si>
  <si>
    <t>kohout kulový DN 1/2"</t>
  </si>
  <si>
    <t>filtr do potrubí  1/2" (zpátečka radiátoru, změkčovač)</t>
  </si>
  <si>
    <t>filtr do potrubí  DN 25 (zpátečka podlaha)</t>
  </si>
  <si>
    <t>čidlo náběhové teploty (okruh podlaha)</t>
  </si>
  <si>
    <t>ventil vypouštěcí(zavzdušňovací DN 15</t>
  </si>
  <si>
    <t>JINÉ</t>
  </si>
</sst>
</file>

<file path=xl/styles.xml><?xml version="1.0" encoding="utf-8"?>
<styleSheet xmlns="http://schemas.openxmlformats.org/spreadsheetml/2006/main">
  <numFmts count="1">
    <numFmt numFmtId="44" formatCode="_-* #,##0.00\ &quot;Kč&quot;_-;\-* #,##0.00\ &quot;Kč&quot;_-;_-* &quot;-&quot;??\ &quot;Kč&quot;_-;_-@_-"/>
  </numFmts>
  <fonts count="7"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3F3F3F"/>
      <name val="Calibri"/>
      <family val="2"/>
      <charset val="238"/>
      <scheme val="minor"/>
    </font>
    <font>
      <b/>
      <sz val="10"/>
      <color rgb="FF3F3F3F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3" borderId="0" xfId="0" applyFont="1" applyFill="1" applyAlignment="1">
      <alignment horizontal="center"/>
    </xf>
    <xf numFmtId="44" fontId="2" fillId="0" borderId="0" xfId="0" applyNumberFormat="1" applyFont="1" applyAlignment="1">
      <alignment horizontal="center"/>
    </xf>
    <xf numFmtId="0" fontId="3" fillId="2" borderId="1" xfId="1" applyFont="1" applyAlignment="1">
      <alignment horizontal="center"/>
    </xf>
    <xf numFmtId="0" fontId="2" fillId="0" borderId="0" xfId="0" applyFont="1" applyAlignment="1">
      <alignment horizontal="right"/>
    </xf>
    <xf numFmtId="44" fontId="4" fillId="2" borderId="1" xfId="1" applyNumberFormat="1" applyFont="1" applyAlignment="1">
      <alignment horizontal="center"/>
    </xf>
    <xf numFmtId="0" fontId="3" fillId="2" borderId="1" xfId="1" applyNumberFormat="1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17" fontId="2" fillId="0" borderId="2" xfId="0" applyNumberFormat="1" applyFont="1" applyBorder="1"/>
    <xf numFmtId="44" fontId="2" fillId="0" borderId="2" xfId="0" applyNumberFormat="1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5" fillId="0" borderId="3" xfId="0" applyFont="1" applyBorder="1"/>
    <xf numFmtId="0" fontId="2" fillId="0" borderId="7" xfId="0" applyFont="1" applyBorder="1"/>
    <xf numFmtId="9" fontId="2" fillId="0" borderId="6" xfId="0" applyNumberFormat="1" applyFont="1" applyBorder="1"/>
    <xf numFmtId="44" fontId="2" fillId="0" borderId="6" xfId="0" applyNumberFormat="1" applyFont="1" applyBorder="1"/>
    <xf numFmtId="0" fontId="6" fillId="0" borderId="8" xfId="0" applyFont="1" applyBorder="1"/>
    <xf numFmtId="0" fontId="2" fillId="0" borderId="9" xfId="0" applyFont="1" applyBorder="1"/>
    <xf numFmtId="44" fontId="6" fillId="0" borderId="10" xfId="0" applyNumberFormat="1" applyFont="1" applyBorder="1"/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wrapText="1"/>
    </xf>
  </cellXfs>
  <cellStyles count="2">
    <cellStyle name="normální" xfId="0" builtinId="0"/>
    <cellStyle name="Výstup" xfId="1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21"/>
  <sheetViews>
    <sheetView workbookViewId="0">
      <selection activeCell="B1" sqref="B1:G30"/>
    </sheetView>
  </sheetViews>
  <sheetFormatPr defaultRowHeight="12.75"/>
  <cols>
    <col min="1" max="1" width="1.85546875" style="2" customWidth="1"/>
    <col min="2" max="2" width="7.7109375" style="1" customWidth="1"/>
    <col min="3" max="3" width="2.5703125" style="2" customWidth="1"/>
    <col min="4" max="4" width="56.42578125" style="2" customWidth="1"/>
    <col min="5" max="5" width="11" style="2" customWidth="1"/>
    <col min="6" max="6" width="19.5703125" style="2" customWidth="1"/>
    <col min="7" max="16384" width="9.140625" style="2"/>
  </cols>
  <sheetData>
    <row r="1" spans="2:7" ht="13.5" thickBot="1"/>
    <row r="2" spans="2:7" ht="20.25" customHeight="1" thickBot="1">
      <c r="B2" s="9" t="s">
        <v>61</v>
      </c>
      <c r="C2" s="13"/>
      <c r="D2" s="16" t="s">
        <v>81</v>
      </c>
      <c r="E2" s="14" t="s">
        <v>57</v>
      </c>
      <c r="F2" s="10" t="s">
        <v>58</v>
      </c>
      <c r="G2" s="10"/>
    </row>
    <row r="3" spans="2:7">
      <c r="B3" s="9" t="s">
        <v>62</v>
      </c>
      <c r="C3" s="10"/>
      <c r="D3" s="15" t="s">
        <v>72</v>
      </c>
      <c r="E3" s="10" t="s">
        <v>56</v>
      </c>
      <c r="F3" s="10" t="s">
        <v>59</v>
      </c>
      <c r="G3" s="10"/>
    </row>
    <row r="4" spans="2:7">
      <c r="B4" s="9" t="s">
        <v>63</v>
      </c>
      <c r="C4" s="10"/>
      <c r="D4" s="10" t="s">
        <v>55</v>
      </c>
      <c r="E4" s="10" t="s">
        <v>60</v>
      </c>
      <c r="F4" s="11" t="s">
        <v>73</v>
      </c>
      <c r="G4" s="10"/>
    </row>
    <row r="5" spans="2:7" ht="13.5" thickBot="1"/>
    <row r="6" spans="2:7" ht="19.5" thickBot="1">
      <c r="B6" s="9"/>
      <c r="C6" s="13"/>
      <c r="D6" s="16" t="s">
        <v>64</v>
      </c>
      <c r="E6" s="14"/>
      <c r="F6" s="10"/>
      <c r="G6" s="10"/>
    </row>
    <row r="7" spans="2:7">
      <c r="B7" s="9"/>
      <c r="C7" s="10"/>
      <c r="D7" s="15"/>
      <c r="E7" s="10"/>
      <c r="F7" s="10" t="s">
        <v>71</v>
      </c>
      <c r="G7" s="9" t="s">
        <v>70</v>
      </c>
    </row>
    <row r="8" spans="2:7">
      <c r="B8" s="9">
        <f>'TOPENÍ-CHLAZENÍ'!C7</f>
        <v>731</v>
      </c>
      <c r="C8" s="10"/>
      <c r="D8" s="10" t="str">
        <f>'TOPENÍ-CHLAZENÍ'!E7</f>
        <v>KOTELNY - dodávka a montáž</v>
      </c>
      <c r="E8" s="10"/>
      <c r="F8" s="12">
        <f>'TOPENÍ-CHLAZENÍ'!I19</f>
        <v>0</v>
      </c>
      <c r="G8" s="9">
        <v>2023</v>
      </c>
    </row>
    <row r="9" spans="2:7">
      <c r="B9" s="9">
        <f>'TOPENÍ-CHLAZENÍ'!C20</f>
        <v>732</v>
      </c>
      <c r="C9" s="10"/>
      <c r="D9" s="10" t="str">
        <f>'TOPENÍ-CHLAZENÍ'!E20</f>
        <v>STROJOVNY - dodávka a montáž</v>
      </c>
      <c r="E9" s="10"/>
      <c r="F9" s="12">
        <f>'TOPENÍ-CHLAZENÍ'!I31</f>
        <v>0</v>
      </c>
      <c r="G9" s="9">
        <v>2023</v>
      </c>
    </row>
    <row r="10" spans="2:7">
      <c r="B10" s="9">
        <v>733</v>
      </c>
      <c r="C10" s="9"/>
      <c r="D10" s="10" t="str">
        <f>'TOPENÍ-CHLAZENÍ'!E32</f>
        <v>POTRUBÍ - dodávka a montáž</v>
      </c>
      <c r="E10" s="10"/>
      <c r="F10" s="12">
        <f>'TOPENÍ-CHLAZENÍ'!I50</f>
        <v>0</v>
      </c>
      <c r="G10" s="9">
        <v>2023</v>
      </c>
    </row>
    <row r="11" spans="2:7">
      <c r="B11" s="9">
        <v>734</v>
      </c>
      <c r="C11" s="9"/>
      <c r="D11" s="10" t="str">
        <f>'TOPENÍ-CHLAZENÍ'!E51</f>
        <v>ARMATURY - dodávka a montáž</v>
      </c>
      <c r="E11" s="10"/>
      <c r="F11" s="12">
        <f>'TOPENÍ-CHLAZENÍ'!I74</f>
        <v>0</v>
      </c>
      <c r="G11" s="9">
        <v>2023</v>
      </c>
    </row>
    <row r="12" spans="2:7">
      <c r="B12" s="9">
        <v>735</v>
      </c>
      <c r="C12" s="9"/>
      <c r="D12" s="10" t="str">
        <f>'TOPENÍ-CHLAZENÍ'!E75</f>
        <v>OTOPNÁ TĚLESA - dodávka a montáž</v>
      </c>
      <c r="E12" s="10"/>
      <c r="F12" s="12">
        <f>'TOPENÍ-CHLAZENÍ'!I82</f>
        <v>0</v>
      </c>
      <c r="G12" s="9">
        <v>2023</v>
      </c>
    </row>
    <row r="13" spans="2:7">
      <c r="B13" s="9">
        <v>713</v>
      </c>
      <c r="C13" s="9"/>
      <c r="D13" s="10" t="str">
        <f>'TOPENÍ-CHLAZENÍ'!E83</f>
        <v>IZOLACE - dodávka a montáž</v>
      </c>
      <c r="E13" s="10"/>
      <c r="F13" s="12">
        <f>'TOPENÍ-CHLAZENÍ'!I89</f>
        <v>0</v>
      </c>
      <c r="G13" s="9">
        <v>2023</v>
      </c>
    </row>
    <row r="14" spans="2:7">
      <c r="B14" s="9">
        <v>900</v>
      </c>
      <c r="C14" s="9"/>
      <c r="D14" s="10" t="s">
        <v>66</v>
      </c>
      <c r="E14" s="10"/>
      <c r="F14" s="12">
        <f>'TOPENÍ-CHLAZENÍ'!I101</f>
        <v>0</v>
      </c>
      <c r="G14" s="9">
        <v>2023</v>
      </c>
    </row>
    <row r="15" spans="2:7">
      <c r="B15" s="9"/>
      <c r="C15" s="9"/>
      <c r="D15" s="10" t="s">
        <v>122</v>
      </c>
      <c r="E15" s="10"/>
      <c r="F15" s="12">
        <f>'TOPENÍ-CHLAZENÍ'!I113</f>
        <v>0</v>
      </c>
      <c r="G15" s="9">
        <v>2023</v>
      </c>
    </row>
    <row r="16" spans="2:7" ht="13.5" thickBot="1">
      <c r="B16" s="9"/>
      <c r="C16" s="10"/>
      <c r="D16" s="17"/>
      <c r="E16" s="17"/>
      <c r="F16" s="17"/>
      <c r="G16" s="9"/>
    </row>
    <row r="17" spans="2:7" ht="13.5" thickBot="1">
      <c r="B17" s="9" t="s">
        <v>80</v>
      </c>
      <c r="C17" s="13"/>
      <c r="D17" s="20" t="s">
        <v>67</v>
      </c>
      <c r="E17" s="21" t="s">
        <v>65</v>
      </c>
      <c r="F17" s="22">
        <f>SUM(F8:F16)</f>
        <v>0</v>
      </c>
      <c r="G17" s="23"/>
    </row>
    <row r="18" spans="2:7">
      <c r="B18" s="9"/>
      <c r="C18" s="10"/>
      <c r="D18" s="15" t="s">
        <v>68</v>
      </c>
      <c r="E18" s="18">
        <v>0.21</v>
      </c>
      <c r="F18" s="19">
        <f>E18*F17</f>
        <v>0</v>
      </c>
      <c r="G18" s="9"/>
    </row>
    <row r="19" spans="2:7" ht="13.5" thickBot="1">
      <c r="B19" s="9"/>
      <c r="C19" s="10"/>
      <c r="D19" s="17"/>
      <c r="E19" s="17"/>
      <c r="F19" s="17"/>
      <c r="G19" s="9"/>
    </row>
    <row r="20" spans="2:7" ht="13.5" thickBot="1">
      <c r="B20" s="9"/>
      <c r="C20" s="13"/>
      <c r="D20" s="20" t="s">
        <v>69</v>
      </c>
      <c r="E20" s="21"/>
      <c r="F20" s="22">
        <f>F17+F18</f>
        <v>0</v>
      </c>
      <c r="G20" s="23"/>
    </row>
    <row r="21" spans="2:7">
      <c r="B21" s="9"/>
      <c r="C21" s="10"/>
      <c r="D21" s="15"/>
      <c r="E21" s="15"/>
      <c r="F21" s="15"/>
      <c r="G21" s="10"/>
    </row>
  </sheetData>
  <pageMargins left="0.70866141732283472" right="0.70866141732283472" top="0.78740157480314965" bottom="0.78740157480314965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113"/>
  <sheetViews>
    <sheetView tabSelected="1" topLeftCell="A78" zoomScaleNormal="100" workbookViewId="0">
      <selection activeCell="I124" sqref="I124"/>
    </sheetView>
  </sheetViews>
  <sheetFormatPr defaultRowHeight="12.75"/>
  <cols>
    <col min="1" max="1" width="3.140625" style="2" customWidth="1"/>
    <col min="2" max="2" width="4.85546875" style="1" customWidth="1"/>
    <col min="3" max="3" width="6.7109375" style="1" customWidth="1"/>
    <col min="4" max="4" width="3.85546875" style="1" customWidth="1"/>
    <col min="5" max="5" width="53.140625" style="2" customWidth="1"/>
    <col min="6" max="7" width="7.7109375" style="1" customWidth="1"/>
    <col min="8" max="8" width="8.85546875" style="1" customWidth="1"/>
    <col min="9" max="9" width="10.85546875" style="1" customWidth="1"/>
    <col min="10" max="16384" width="9.140625" style="2"/>
  </cols>
  <sheetData>
    <row r="1" spans="2:9" ht="13.5" thickBot="1"/>
    <row r="2" spans="2:9" ht="19.5" thickBot="1">
      <c r="B2" s="2"/>
      <c r="C2" s="9" t="s">
        <v>61</v>
      </c>
      <c r="D2" s="13"/>
      <c r="E2" s="16" t="str">
        <f>REKAPITULACE!D2</f>
        <v>WAM-zřízení kanceláří pro Gočárovu galerii</v>
      </c>
    </row>
    <row r="3" spans="2:9">
      <c r="B3" s="2"/>
      <c r="C3" s="9" t="s">
        <v>62</v>
      </c>
      <c r="D3" s="10"/>
      <c r="E3" s="15" t="str">
        <f>REKAPITULACE!D3</f>
        <v>012 - zřízení kanceláří</v>
      </c>
    </row>
    <row r="4" spans="2:9">
      <c r="B4" s="2"/>
      <c r="C4" s="9" t="s">
        <v>63</v>
      </c>
      <c r="D4" s="10"/>
      <c r="E4" s="10" t="s">
        <v>55</v>
      </c>
    </row>
    <row r="6" spans="2:9">
      <c r="B6" s="1" t="s">
        <v>0</v>
      </c>
      <c r="C6" s="1" t="s">
        <v>1</v>
      </c>
      <c r="E6" s="2" t="s">
        <v>7</v>
      </c>
      <c r="F6" s="1" t="s">
        <v>2</v>
      </c>
      <c r="G6" s="1" t="s">
        <v>4</v>
      </c>
      <c r="H6" s="1" t="s">
        <v>5</v>
      </c>
      <c r="I6" s="1" t="s">
        <v>6</v>
      </c>
    </row>
    <row r="7" spans="2:9">
      <c r="B7" s="1">
        <v>1</v>
      </c>
      <c r="C7" s="1">
        <v>731</v>
      </c>
      <c r="E7" s="2" t="s">
        <v>74</v>
      </c>
    </row>
    <row r="8" spans="2:9" ht="38.25">
      <c r="B8" s="1">
        <f>B7+1</f>
        <v>2</v>
      </c>
      <c r="C8" s="1">
        <v>731</v>
      </c>
      <c r="D8" s="1">
        <v>1</v>
      </c>
      <c r="E8" s="24" t="s">
        <v>100</v>
      </c>
      <c r="F8" s="1" t="s">
        <v>3</v>
      </c>
      <c r="G8" s="1">
        <v>1</v>
      </c>
      <c r="H8" s="3"/>
      <c r="I8" s="4">
        <f>G8*H8</f>
        <v>0</v>
      </c>
    </row>
    <row r="9" spans="2:9" hidden="1">
      <c r="E9" s="24"/>
      <c r="H9" s="3"/>
      <c r="I9" s="4"/>
    </row>
    <row r="10" spans="2:9" ht="38.25">
      <c r="B10" s="1">
        <v>3</v>
      </c>
      <c r="C10" s="1">
        <v>731</v>
      </c>
      <c r="D10" s="1">
        <v>2</v>
      </c>
      <c r="E10" s="24" t="s">
        <v>92</v>
      </c>
      <c r="F10" s="1" t="s">
        <v>3</v>
      </c>
      <c r="G10" s="1">
        <v>1</v>
      </c>
      <c r="H10" s="3"/>
      <c r="I10" s="4">
        <f t="shared" ref="I10:I17" si="0">G10*H10</f>
        <v>0</v>
      </c>
    </row>
    <row r="11" spans="2:9" hidden="1">
      <c r="E11" s="24"/>
      <c r="H11" s="3"/>
      <c r="I11" s="4"/>
    </row>
    <row r="12" spans="2:9" hidden="1">
      <c r="B12" s="1">
        <v>4</v>
      </c>
      <c r="C12" s="1">
        <v>731</v>
      </c>
      <c r="D12" s="1">
        <v>3</v>
      </c>
      <c r="E12" s="24"/>
      <c r="H12" s="3"/>
      <c r="I12" s="4">
        <f t="shared" ref="I12" si="1">G12*H12</f>
        <v>0</v>
      </c>
    </row>
    <row r="13" spans="2:9">
      <c r="B13" s="1">
        <v>4</v>
      </c>
      <c r="C13" s="1">
        <v>731</v>
      </c>
      <c r="D13" s="1">
        <v>3</v>
      </c>
      <c r="E13" s="24" t="s">
        <v>84</v>
      </c>
      <c r="F13" s="1" t="s">
        <v>15</v>
      </c>
      <c r="G13" s="1">
        <v>12</v>
      </c>
      <c r="H13" s="3"/>
      <c r="I13" s="4">
        <f t="shared" si="0"/>
        <v>0</v>
      </c>
    </row>
    <row r="14" spans="2:9" ht="25.5">
      <c r="B14" s="1">
        <f t="shared" ref="B14:B94" si="2">B13+1</f>
        <v>5</v>
      </c>
      <c r="C14" s="1">
        <v>731</v>
      </c>
      <c r="D14" s="1">
        <f t="shared" ref="D14" si="3">D13+1</f>
        <v>4</v>
      </c>
      <c r="E14" s="24" t="s">
        <v>99</v>
      </c>
      <c r="F14" s="1" t="s">
        <v>3</v>
      </c>
      <c r="G14" s="1">
        <v>1</v>
      </c>
      <c r="H14" s="3"/>
      <c r="I14" s="4">
        <f t="shared" si="0"/>
        <v>0</v>
      </c>
    </row>
    <row r="15" spans="2:9">
      <c r="B15" s="1">
        <f t="shared" si="2"/>
        <v>6</v>
      </c>
      <c r="C15" s="1">
        <v>731</v>
      </c>
      <c r="D15" s="1">
        <f t="shared" ref="D15:D17" si="4">D14+1</f>
        <v>5</v>
      </c>
      <c r="E15" s="24" t="s">
        <v>9</v>
      </c>
      <c r="F15" s="1" t="s">
        <v>12</v>
      </c>
      <c r="G15" s="1">
        <v>24</v>
      </c>
      <c r="H15" s="3"/>
      <c r="I15" s="4">
        <f t="shared" si="0"/>
        <v>0</v>
      </c>
    </row>
    <row r="16" spans="2:9">
      <c r="B16" s="1">
        <f t="shared" si="2"/>
        <v>7</v>
      </c>
      <c r="C16" s="1">
        <v>731</v>
      </c>
      <c r="D16" s="1">
        <f t="shared" si="4"/>
        <v>6</v>
      </c>
      <c r="E16" s="24" t="s">
        <v>10</v>
      </c>
      <c r="F16" s="1" t="s">
        <v>8</v>
      </c>
      <c r="G16" s="1">
        <v>1</v>
      </c>
      <c r="H16" s="3"/>
      <c r="I16" s="4">
        <f t="shared" si="0"/>
        <v>0</v>
      </c>
    </row>
    <row r="17" spans="2:9">
      <c r="B17" s="1">
        <f t="shared" si="2"/>
        <v>8</v>
      </c>
      <c r="C17" s="1">
        <v>731</v>
      </c>
      <c r="D17" s="1">
        <f t="shared" si="4"/>
        <v>7</v>
      </c>
      <c r="E17" s="24" t="s">
        <v>85</v>
      </c>
      <c r="F17" s="1" t="s">
        <v>8</v>
      </c>
      <c r="G17" s="1">
        <v>1</v>
      </c>
      <c r="H17" s="3"/>
      <c r="I17" s="4">
        <f t="shared" si="0"/>
        <v>0</v>
      </c>
    </row>
    <row r="18" spans="2:9">
      <c r="B18" s="1">
        <f t="shared" si="2"/>
        <v>9</v>
      </c>
      <c r="C18" s="1">
        <v>731</v>
      </c>
      <c r="D18" s="1">
        <f t="shared" ref="D18" si="5">D17+1</f>
        <v>8</v>
      </c>
      <c r="E18" s="2" t="s">
        <v>83</v>
      </c>
      <c r="F18" s="1" t="s">
        <v>8</v>
      </c>
      <c r="G18" s="1">
        <v>2</v>
      </c>
      <c r="H18" s="5">
        <f>SUM(I8:I17)</f>
        <v>0</v>
      </c>
      <c r="I18" s="4">
        <f>G18*H18/100</f>
        <v>0</v>
      </c>
    </row>
    <row r="19" spans="2:9">
      <c r="B19" s="1">
        <f t="shared" si="2"/>
        <v>10</v>
      </c>
      <c r="E19" s="6" t="s">
        <v>11</v>
      </c>
      <c r="I19" s="7">
        <f>H18+I18</f>
        <v>0</v>
      </c>
    </row>
    <row r="20" spans="2:9">
      <c r="B20" s="1">
        <f t="shared" si="2"/>
        <v>11</v>
      </c>
      <c r="C20" s="1">
        <v>732</v>
      </c>
      <c r="E20" s="2" t="s">
        <v>75</v>
      </c>
      <c r="I20" s="4"/>
    </row>
    <row r="21" spans="2:9" ht="38.25">
      <c r="B21" s="1">
        <f t="shared" si="2"/>
        <v>12</v>
      </c>
      <c r="C21" s="1">
        <v>732</v>
      </c>
      <c r="D21" s="1">
        <v>1</v>
      </c>
      <c r="E21" s="24" t="s">
        <v>91</v>
      </c>
      <c r="F21" s="1" t="s">
        <v>3</v>
      </c>
      <c r="G21" s="1">
        <v>1</v>
      </c>
      <c r="H21" s="3"/>
      <c r="I21" s="4">
        <f t="shared" ref="I21" si="6">G21*H21</f>
        <v>0</v>
      </c>
    </row>
    <row r="22" spans="2:9" ht="38.25">
      <c r="B22" s="1">
        <f t="shared" si="2"/>
        <v>13</v>
      </c>
      <c r="C22" s="1">
        <v>732</v>
      </c>
      <c r="D22" s="1">
        <f t="shared" ref="D22:D29" si="7">D21+1</f>
        <v>2</v>
      </c>
      <c r="E22" s="24" t="s">
        <v>104</v>
      </c>
      <c r="F22" s="1" t="s">
        <v>3</v>
      </c>
      <c r="G22" s="1">
        <v>1</v>
      </c>
      <c r="H22" s="3"/>
      <c r="I22" s="4">
        <f t="shared" ref="I22:I29" si="8">G22*H22</f>
        <v>0</v>
      </c>
    </row>
    <row r="23" spans="2:9" ht="38.25">
      <c r="B23" s="1">
        <f t="shared" si="2"/>
        <v>14</v>
      </c>
      <c r="C23" s="1">
        <v>732</v>
      </c>
      <c r="D23" s="1">
        <f t="shared" si="7"/>
        <v>3</v>
      </c>
      <c r="E23" s="24" t="s">
        <v>114</v>
      </c>
      <c r="F23" s="1" t="s">
        <v>3</v>
      </c>
      <c r="G23" s="1">
        <v>1</v>
      </c>
      <c r="H23" s="3"/>
      <c r="I23" s="4">
        <f t="shared" si="8"/>
        <v>0</v>
      </c>
    </row>
    <row r="24" spans="2:9" ht="51">
      <c r="B24" s="1">
        <f t="shared" si="2"/>
        <v>15</v>
      </c>
      <c r="C24" s="1">
        <v>732</v>
      </c>
      <c r="D24" s="1">
        <f t="shared" si="7"/>
        <v>4</v>
      </c>
      <c r="E24" s="24" t="s">
        <v>112</v>
      </c>
      <c r="F24" s="1" t="s">
        <v>3</v>
      </c>
      <c r="G24" s="1">
        <v>1</v>
      </c>
      <c r="H24" s="3"/>
      <c r="I24" s="4">
        <f t="shared" si="8"/>
        <v>0</v>
      </c>
    </row>
    <row r="25" spans="2:9" ht="63.75">
      <c r="B25" s="1">
        <f t="shared" si="2"/>
        <v>16</v>
      </c>
      <c r="C25" s="1">
        <v>732</v>
      </c>
      <c r="D25" s="1">
        <f t="shared" si="7"/>
        <v>5</v>
      </c>
      <c r="E25" s="24" t="s">
        <v>113</v>
      </c>
      <c r="F25" s="1" t="s">
        <v>3</v>
      </c>
      <c r="G25" s="1">
        <v>1</v>
      </c>
      <c r="H25" s="3"/>
      <c r="I25" s="4">
        <f t="shared" si="8"/>
        <v>0</v>
      </c>
    </row>
    <row r="26" spans="2:9" ht="25.5">
      <c r="B26" s="1">
        <f t="shared" si="2"/>
        <v>17</v>
      </c>
      <c r="C26" s="1">
        <v>732</v>
      </c>
      <c r="D26" s="1">
        <f t="shared" si="7"/>
        <v>6</v>
      </c>
      <c r="E26" s="24" t="s">
        <v>90</v>
      </c>
      <c r="F26" s="1" t="s">
        <v>3</v>
      </c>
      <c r="G26" s="1">
        <v>1</v>
      </c>
      <c r="H26" s="3"/>
      <c r="I26" s="4">
        <f t="shared" si="8"/>
        <v>0</v>
      </c>
    </row>
    <row r="27" spans="2:9">
      <c r="B27" s="1">
        <f t="shared" si="2"/>
        <v>18</v>
      </c>
      <c r="C27" s="1">
        <v>732</v>
      </c>
      <c r="D27" s="1">
        <f t="shared" si="7"/>
        <v>7</v>
      </c>
      <c r="E27" s="24" t="s">
        <v>9</v>
      </c>
      <c r="F27" s="1" t="s">
        <v>12</v>
      </c>
      <c r="G27" s="1">
        <v>12</v>
      </c>
      <c r="H27" s="3"/>
      <c r="I27" s="4">
        <f t="shared" si="8"/>
        <v>0</v>
      </c>
    </row>
    <row r="28" spans="2:9" hidden="1">
      <c r="B28" s="1">
        <f t="shared" si="2"/>
        <v>19</v>
      </c>
      <c r="C28" s="1">
        <v>732</v>
      </c>
      <c r="D28" s="1">
        <f t="shared" si="7"/>
        <v>8</v>
      </c>
      <c r="E28" s="24"/>
      <c r="F28" s="1" t="s">
        <v>8</v>
      </c>
      <c r="G28" s="1">
        <v>1</v>
      </c>
      <c r="H28" s="3"/>
      <c r="I28" s="4">
        <f t="shared" si="8"/>
        <v>0</v>
      </c>
    </row>
    <row r="29" spans="2:9" hidden="1">
      <c r="B29" s="1">
        <f t="shared" si="2"/>
        <v>20</v>
      </c>
      <c r="C29" s="1">
        <v>732</v>
      </c>
      <c r="D29" s="1">
        <f t="shared" si="7"/>
        <v>9</v>
      </c>
      <c r="E29" s="24"/>
      <c r="F29" s="1" t="s">
        <v>8</v>
      </c>
      <c r="G29" s="1">
        <v>1</v>
      </c>
      <c r="H29" s="3"/>
      <c r="I29" s="4">
        <f t="shared" si="8"/>
        <v>0</v>
      </c>
    </row>
    <row r="30" spans="2:9">
      <c r="B30" s="1">
        <v>19</v>
      </c>
      <c r="C30" s="1">
        <v>732</v>
      </c>
      <c r="D30" s="1">
        <v>8</v>
      </c>
      <c r="E30" s="2" t="s">
        <v>83</v>
      </c>
      <c r="F30" s="1" t="s">
        <v>8</v>
      </c>
      <c r="G30" s="1">
        <v>1.52</v>
      </c>
      <c r="H30" s="5">
        <f>SUM(I21:I29)</f>
        <v>0</v>
      </c>
      <c r="I30" s="4">
        <f>G30*H30/100</f>
        <v>0</v>
      </c>
    </row>
    <row r="31" spans="2:9">
      <c r="B31" s="1">
        <f t="shared" si="2"/>
        <v>20</v>
      </c>
      <c r="E31" s="6" t="s">
        <v>82</v>
      </c>
      <c r="I31" s="7">
        <f>H30+I30</f>
        <v>0</v>
      </c>
    </row>
    <row r="32" spans="2:9">
      <c r="B32" s="1">
        <f t="shared" si="2"/>
        <v>21</v>
      </c>
      <c r="C32" s="1">
        <v>733</v>
      </c>
      <c r="E32" s="2" t="s">
        <v>76</v>
      </c>
      <c r="I32" s="4"/>
    </row>
    <row r="33" spans="2:9">
      <c r="B33" s="1">
        <f t="shared" si="2"/>
        <v>22</v>
      </c>
      <c r="C33" s="1">
        <v>733</v>
      </c>
      <c r="D33" s="1">
        <v>1</v>
      </c>
      <c r="E33" s="2" t="s">
        <v>18</v>
      </c>
      <c r="F33" s="1" t="s">
        <v>13</v>
      </c>
      <c r="G33" s="1">
        <v>13</v>
      </c>
      <c r="H33" s="3"/>
      <c r="I33" s="4">
        <f t="shared" ref="I33:I48" si="9">G33*H33</f>
        <v>0</v>
      </c>
    </row>
    <row r="34" spans="2:9">
      <c r="B34" s="1">
        <f t="shared" si="2"/>
        <v>23</v>
      </c>
      <c r="C34" s="1">
        <v>733</v>
      </c>
      <c r="D34" s="1">
        <f t="shared" ref="D34:D49" si="10">D33+1</f>
        <v>2</v>
      </c>
      <c r="E34" s="2" t="s">
        <v>14</v>
      </c>
      <c r="F34" s="1" t="s">
        <v>13</v>
      </c>
      <c r="G34" s="1">
        <v>13</v>
      </c>
      <c r="H34" s="3"/>
      <c r="I34" s="4">
        <f t="shared" si="9"/>
        <v>0</v>
      </c>
    </row>
    <row r="35" spans="2:9" hidden="1">
      <c r="C35" s="1">
        <v>733</v>
      </c>
      <c r="D35" s="1">
        <f t="shared" si="10"/>
        <v>3</v>
      </c>
      <c r="E35" s="2" t="s">
        <v>19</v>
      </c>
      <c r="F35" s="1" t="s">
        <v>13</v>
      </c>
      <c r="H35" s="3"/>
      <c r="I35" s="4">
        <f t="shared" si="9"/>
        <v>0</v>
      </c>
    </row>
    <row r="36" spans="2:9" hidden="1">
      <c r="C36" s="1">
        <v>733</v>
      </c>
      <c r="D36" s="1">
        <f t="shared" si="10"/>
        <v>4</v>
      </c>
      <c r="E36" s="2" t="s">
        <v>14</v>
      </c>
      <c r="F36" s="1" t="s">
        <v>13</v>
      </c>
      <c r="H36" s="3"/>
      <c r="I36" s="4">
        <f t="shared" si="9"/>
        <v>0</v>
      </c>
    </row>
    <row r="37" spans="2:9">
      <c r="B37" s="1">
        <v>27</v>
      </c>
      <c r="C37" s="1">
        <v>733</v>
      </c>
      <c r="D37" s="1">
        <f t="shared" si="10"/>
        <v>5</v>
      </c>
      <c r="E37" s="2" t="s">
        <v>20</v>
      </c>
      <c r="F37" s="1" t="s">
        <v>13</v>
      </c>
      <c r="G37" s="1">
        <v>18</v>
      </c>
      <c r="H37" s="3"/>
      <c r="I37" s="4">
        <f t="shared" si="9"/>
        <v>0</v>
      </c>
    </row>
    <row r="38" spans="2:9">
      <c r="B38" s="1">
        <f t="shared" si="2"/>
        <v>28</v>
      </c>
      <c r="C38" s="1">
        <v>733</v>
      </c>
      <c r="D38" s="1">
        <f t="shared" si="10"/>
        <v>6</v>
      </c>
      <c r="E38" s="2" t="s">
        <v>14</v>
      </c>
      <c r="F38" s="1" t="s">
        <v>13</v>
      </c>
      <c r="G38" s="1">
        <v>18</v>
      </c>
      <c r="H38" s="3"/>
      <c r="I38" s="4">
        <f t="shared" si="9"/>
        <v>0</v>
      </c>
    </row>
    <row r="39" spans="2:9">
      <c r="B39" s="1">
        <f t="shared" si="2"/>
        <v>29</v>
      </c>
      <c r="C39" s="1">
        <v>733</v>
      </c>
      <c r="D39" s="1">
        <f t="shared" si="10"/>
        <v>7</v>
      </c>
      <c r="E39" s="2" t="s">
        <v>86</v>
      </c>
      <c r="F39" s="1" t="s">
        <v>13</v>
      </c>
      <c r="G39" s="1">
        <v>24</v>
      </c>
      <c r="H39" s="3"/>
      <c r="I39" s="4">
        <f t="shared" ref="I39:I41" si="11">G39*H39</f>
        <v>0</v>
      </c>
    </row>
    <row r="40" spans="2:9">
      <c r="B40" s="1">
        <f t="shared" si="2"/>
        <v>30</v>
      </c>
      <c r="C40" s="1">
        <v>733</v>
      </c>
      <c r="D40" s="1">
        <f t="shared" si="10"/>
        <v>8</v>
      </c>
      <c r="E40" s="2" t="s">
        <v>14</v>
      </c>
      <c r="F40" s="1" t="s">
        <v>13</v>
      </c>
      <c r="G40" s="1">
        <v>24</v>
      </c>
      <c r="H40" s="3"/>
      <c r="I40" s="4">
        <f t="shared" si="11"/>
        <v>0</v>
      </c>
    </row>
    <row r="41" spans="2:9" ht="25.5">
      <c r="B41" s="1">
        <f>B39+1</f>
        <v>30</v>
      </c>
      <c r="C41" s="1">
        <v>733</v>
      </c>
      <c r="D41" s="1">
        <f t="shared" si="10"/>
        <v>9</v>
      </c>
      <c r="E41" s="24" t="s">
        <v>105</v>
      </c>
      <c r="F41" s="1" t="s">
        <v>13</v>
      </c>
      <c r="G41" s="1">
        <v>5</v>
      </c>
      <c r="H41" s="3"/>
      <c r="I41" s="4">
        <f t="shared" si="11"/>
        <v>0</v>
      </c>
    </row>
    <row r="42" spans="2:9">
      <c r="B42" s="1">
        <f>B40+1</f>
        <v>31</v>
      </c>
      <c r="C42" s="1">
        <v>733</v>
      </c>
      <c r="D42" s="1">
        <f t="shared" si="10"/>
        <v>10</v>
      </c>
      <c r="E42" s="2" t="s">
        <v>87</v>
      </c>
      <c r="F42" s="1" t="s">
        <v>13</v>
      </c>
      <c r="G42" s="1">
        <v>2080</v>
      </c>
      <c r="H42" s="3"/>
      <c r="I42" s="4">
        <f t="shared" ref="I42" si="12">G42*H42</f>
        <v>0</v>
      </c>
    </row>
    <row r="43" spans="2:9">
      <c r="B43" s="1">
        <f t="shared" si="2"/>
        <v>32</v>
      </c>
      <c r="C43" s="1">
        <v>733</v>
      </c>
      <c r="D43" s="1">
        <f t="shared" si="10"/>
        <v>11</v>
      </c>
      <c r="E43" s="2" t="s">
        <v>96</v>
      </c>
      <c r="F43" s="1" t="s">
        <v>15</v>
      </c>
      <c r="G43" s="1">
        <v>25</v>
      </c>
      <c r="H43" s="3"/>
      <c r="I43" s="4">
        <f t="shared" ref="I43:I47" si="13">G43*H43</f>
        <v>0</v>
      </c>
    </row>
    <row r="44" spans="2:9">
      <c r="B44" s="1">
        <f t="shared" si="2"/>
        <v>33</v>
      </c>
      <c r="C44" s="1">
        <v>733</v>
      </c>
      <c r="D44" s="1">
        <f t="shared" si="10"/>
        <v>12</v>
      </c>
      <c r="E44" s="2" t="s">
        <v>93</v>
      </c>
      <c r="F44" s="1" t="s">
        <v>94</v>
      </c>
      <c r="G44" s="1">
        <v>168.1</v>
      </c>
      <c r="H44" s="3"/>
      <c r="I44" s="4">
        <f t="shared" si="13"/>
        <v>0</v>
      </c>
    </row>
    <row r="45" spans="2:9">
      <c r="B45" s="1">
        <f t="shared" si="2"/>
        <v>34</v>
      </c>
      <c r="C45" s="1">
        <v>733</v>
      </c>
      <c r="D45" s="1">
        <f t="shared" si="10"/>
        <v>13</v>
      </c>
      <c r="E45" s="2" t="s">
        <v>95</v>
      </c>
      <c r="F45" s="1" t="s">
        <v>15</v>
      </c>
      <c r="G45" s="1">
        <v>10</v>
      </c>
      <c r="H45" s="3"/>
      <c r="I45" s="4">
        <f t="shared" si="13"/>
        <v>0</v>
      </c>
    </row>
    <row r="46" spans="2:9">
      <c r="B46" s="1">
        <f t="shared" si="2"/>
        <v>35</v>
      </c>
      <c r="C46" s="1">
        <v>733</v>
      </c>
      <c r="D46" s="1">
        <f t="shared" si="10"/>
        <v>14</v>
      </c>
      <c r="E46" s="2" t="s">
        <v>97</v>
      </c>
      <c r="F46" s="1" t="s">
        <v>3</v>
      </c>
      <c r="G46" s="1">
        <v>2</v>
      </c>
      <c r="H46" s="3"/>
      <c r="I46" s="4">
        <f t="shared" si="13"/>
        <v>0</v>
      </c>
    </row>
    <row r="47" spans="2:9">
      <c r="B47" s="1">
        <f t="shared" si="2"/>
        <v>36</v>
      </c>
      <c r="C47" s="1">
        <v>733</v>
      </c>
      <c r="D47" s="1">
        <f t="shared" si="10"/>
        <v>15</v>
      </c>
      <c r="E47" s="2" t="s">
        <v>98</v>
      </c>
      <c r="F47" s="1" t="s">
        <v>8</v>
      </c>
      <c r="G47" s="1">
        <v>1</v>
      </c>
      <c r="H47" s="3"/>
      <c r="I47" s="4">
        <f t="shared" si="13"/>
        <v>0</v>
      </c>
    </row>
    <row r="48" spans="2:9">
      <c r="B48" s="1">
        <f t="shared" si="2"/>
        <v>37</v>
      </c>
      <c r="C48" s="1">
        <v>733</v>
      </c>
      <c r="D48" s="1">
        <f t="shared" si="10"/>
        <v>16</v>
      </c>
      <c r="E48" s="2" t="s">
        <v>16</v>
      </c>
      <c r="F48" s="1" t="s">
        <v>15</v>
      </c>
      <c r="G48" s="1">
        <v>2080</v>
      </c>
      <c r="H48" s="3"/>
      <c r="I48" s="4">
        <f t="shared" si="9"/>
        <v>0</v>
      </c>
    </row>
    <row r="49" spans="2:9">
      <c r="B49" s="1">
        <f t="shared" si="2"/>
        <v>38</v>
      </c>
      <c r="C49" s="1">
        <v>733</v>
      </c>
      <c r="D49" s="1">
        <f t="shared" si="10"/>
        <v>17</v>
      </c>
      <c r="E49" s="2" t="s">
        <v>83</v>
      </c>
      <c r="F49" s="1" t="s">
        <v>8</v>
      </c>
      <c r="G49" s="1">
        <v>3.19</v>
      </c>
      <c r="H49" s="5">
        <f>SUM(I33:I48)</f>
        <v>0</v>
      </c>
      <c r="I49" s="4">
        <f>G49*H49/100</f>
        <v>0</v>
      </c>
    </row>
    <row r="50" spans="2:9">
      <c r="B50" s="1">
        <f t="shared" si="2"/>
        <v>39</v>
      </c>
      <c r="E50" s="6" t="s">
        <v>17</v>
      </c>
      <c r="I50" s="7">
        <f>H49+I49</f>
        <v>0</v>
      </c>
    </row>
    <row r="51" spans="2:9">
      <c r="B51" s="1">
        <f t="shared" si="2"/>
        <v>40</v>
      </c>
      <c r="C51" s="1">
        <v>734</v>
      </c>
      <c r="E51" s="2" t="s">
        <v>77</v>
      </c>
      <c r="I51" s="4"/>
    </row>
    <row r="52" spans="2:9" hidden="1">
      <c r="B52" s="1">
        <f t="shared" si="2"/>
        <v>41</v>
      </c>
      <c r="C52" s="1">
        <v>734</v>
      </c>
      <c r="D52" s="1">
        <v>0</v>
      </c>
      <c r="E52" s="24" t="s">
        <v>22</v>
      </c>
      <c r="F52" s="1" t="s">
        <v>3</v>
      </c>
      <c r="G52" s="1">
        <v>1</v>
      </c>
      <c r="H52" s="3"/>
      <c r="I52" s="4">
        <f t="shared" ref="I52" si="14">G52*H52</f>
        <v>0</v>
      </c>
    </row>
    <row r="53" spans="2:9" ht="51">
      <c r="B53" s="1">
        <v>41</v>
      </c>
      <c r="C53" s="1">
        <v>734</v>
      </c>
      <c r="D53" s="1">
        <f t="shared" ref="D53:D67" si="15">D52+1</f>
        <v>1</v>
      </c>
      <c r="E53" s="24" t="s">
        <v>88</v>
      </c>
      <c r="F53" s="1" t="s">
        <v>3</v>
      </c>
      <c r="G53" s="1">
        <v>1</v>
      </c>
      <c r="H53" s="3"/>
      <c r="I53" s="4">
        <f t="shared" ref="I53" si="16">G53*H53</f>
        <v>0</v>
      </c>
    </row>
    <row r="54" spans="2:9">
      <c r="B54" s="1">
        <f t="shared" si="2"/>
        <v>42</v>
      </c>
      <c r="C54" s="1">
        <v>734</v>
      </c>
      <c r="D54" s="1">
        <f t="shared" si="15"/>
        <v>2</v>
      </c>
      <c r="E54" s="24" t="s">
        <v>89</v>
      </c>
      <c r="F54" s="1" t="s">
        <v>3</v>
      </c>
      <c r="G54" s="1">
        <v>1</v>
      </c>
      <c r="H54" s="3"/>
      <c r="I54" s="4">
        <f t="shared" ref="I54:I55" si="17">G54*H54</f>
        <v>0</v>
      </c>
    </row>
    <row r="55" spans="2:9" ht="51">
      <c r="B55" s="1">
        <f t="shared" si="2"/>
        <v>43</v>
      </c>
      <c r="C55" s="1">
        <v>734</v>
      </c>
      <c r="D55" s="1">
        <f t="shared" si="15"/>
        <v>3</v>
      </c>
      <c r="E55" s="24" t="s">
        <v>106</v>
      </c>
      <c r="F55" s="1" t="s">
        <v>3</v>
      </c>
      <c r="G55" s="1">
        <v>1</v>
      </c>
      <c r="H55" s="3"/>
      <c r="I55" s="4">
        <f t="shared" si="17"/>
        <v>0</v>
      </c>
    </row>
    <row r="56" spans="2:9">
      <c r="B56" s="1">
        <f t="shared" si="2"/>
        <v>44</v>
      </c>
      <c r="C56" s="1">
        <v>734</v>
      </c>
      <c r="D56" s="1">
        <f t="shared" si="15"/>
        <v>4</v>
      </c>
      <c r="E56" s="24" t="s">
        <v>89</v>
      </c>
      <c r="F56" s="1" t="s">
        <v>3</v>
      </c>
      <c r="G56" s="1">
        <v>1</v>
      </c>
      <c r="H56" s="3"/>
      <c r="I56" s="4">
        <f t="shared" ref="I56:I59" si="18">G56*H56</f>
        <v>0</v>
      </c>
    </row>
    <row r="57" spans="2:9">
      <c r="B57" s="1">
        <f t="shared" si="2"/>
        <v>45</v>
      </c>
      <c r="C57" s="1">
        <v>734</v>
      </c>
      <c r="D57" s="1">
        <f t="shared" si="15"/>
        <v>5</v>
      </c>
      <c r="E57" s="24" t="s">
        <v>109</v>
      </c>
      <c r="F57" s="1" t="s">
        <v>3</v>
      </c>
      <c r="G57" s="1">
        <v>2</v>
      </c>
      <c r="H57" s="3"/>
      <c r="I57" s="4">
        <f t="shared" si="18"/>
        <v>0</v>
      </c>
    </row>
    <row r="58" spans="2:9">
      <c r="B58" s="1">
        <f t="shared" si="2"/>
        <v>46</v>
      </c>
      <c r="C58" s="1">
        <v>734</v>
      </c>
      <c r="D58" s="1">
        <f t="shared" si="15"/>
        <v>6</v>
      </c>
      <c r="E58" s="24" t="s">
        <v>110</v>
      </c>
      <c r="F58" s="1" t="s">
        <v>3</v>
      </c>
      <c r="G58" s="1">
        <v>1</v>
      </c>
      <c r="H58" s="3"/>
      <c r="I58" s="4">
        <f t="shared" si="18"/>
        <v>0</v>
      </c>
    </row>
    <row r="59" spans="2:9">
      <c r="B59" s="1">
        <f t="shared" si="2"/>
        <v>47</v>
      </c>
      <c r="C59" s="1">
        <v>734</v>
      </c>
      <c r="D59" s="1">
        <f t="shared" si="15"/>
        <v>7</v>
      </c>
      <c r="E59" s="24" t="s">
        <v>115</v>
      </c>
      <c r="F59" s="1" t="s">
        <v>3</v>
      </c>
      <c r="G59" s="1">
        <v>3</v>
      </c>
      <c r="H59" s="3"/>
      <c r="I59" s="4">
        <f t="shared" si="18"/>
        <v>0</v>
      </c>
    </row>
    <row r="60" spans="2:9">
      <c r="B60" s="1">
        <f t="shared" si="2"/>
        <v>48</v>
      </c>
      <c r="C60" s="1">
        <v>734</v>
      </c>
      <c r="D60" s="1">
        <f t="shared" si="15"/>
        <v>8</v>
      </c>
      <c r="E60" s="24" t="s">
        <v>116</v>
      </c>
      <c r="F60" s="1" t="s">
        <v>3</v>
      </c>
      <c r="G60" s="1">
        <v>2</v>
      </c>
      <c r="H60" s="3"/>
      <c r="I60" s="4">
        <f t="shared" ref="I60:I65" si="19">G60*H60</f>
        <v>0</v>
      </c>
    </row>
    <row r="61" spans="2:9">
      <c r="B61" s="1">
        <f t="shared" si="2"/>
        <v>49</v>
      </c>
      <c r="C61" s="1">
        <v>734</v>
      </c>
      <c r="D61" s="1">
        <f t="shared" si="15"/>
        <v>9</v>
      </c>
      <c r="E61" s="24" t="s">
        <v>117</v>
      </c>
      <c r="F61" s="1" t="s">
        <v>3</v>
      </c>
      <c r="G61" s="1">
        <v>1</v>
      </c>
      <c r="H61" s="3"/>
      <c r="I61" s="4">
        <f t="shared" si="19"/>
        <v>0</v>
      </c>
    </row>
    <row r="62" spans="2:9">
      <c r="B62" s="1">
        <f t="shared" si="2"/>
        <v>50</v>
      </c>
      <c r="C62" s="1">
        <v>734</v>
      </c>
      <c r="D62" s="1">
        <f t="shared" si="15"/>
        <v>10</v>
      </c>
      <c r="E62" s="24" t="s">
        <v>118</v>
      </c>
      <c r="F62" s="1" t="s">
        <v>3</v>
      </c>
      <c r="G62" s="1">
        <v>2</v>
      </c>
      <c r="H62" s="3"/>
      <c r="I62" s="4">
        <f t="shared" si="19"/>
        <v>0</v>
      </c>
    </row>
    <row r="63" spans="2:9">
      <c r="B63" s="1">
        <f t="shared" si="2"/>
        <v>51</v>
      </c>
      <c r="C63" s="1">
        <v>734</v>
      </c>
      <c r="D63" s="1">
        <f t="shared" si="15"/>
        <v>11</v>
      </c>
      <c r="E63" s="24" t="s">
        <v>119</v>
      </c>
      <c r="F63" s="1" t="s">
        <v>3</v>
      </c>
      <c r="G63" s="1">
        <v>1</v>
      </c>
      <c r="H63" s="3"/>
      <c r="I63" s="4">
        <f t="shared" si="19"/>
        <v>0</v>
      </c>
    </row>
    <row r="64" spans="2:9">
      <c r="B64" s="1">
        <f t="shared" si="2"/>
        <v>52</v>
      </c>
      <c r="C64" s="1">
        <v>734</v>
      </c>
      <c r="D64" s="1">
        <f t="shared" si="15"/>
        <v>12</v>
      </c>
      <c r="E64" s="24" t="s">
        <v>115</v>
      </c>
      <c r="F64" s="1" t="s">
        <v>3</v>
      </c>
      <c r="G64" s="1">
        <v>3</v>
      </c>
      <c r="H64" s="3"/>
      <c r="I64" s="4">
        <f t="shared" si="19"/>
        <v>0</v>
      </c>
    </row>
    <row r="65" spans="2:9">
      <c r="B65" s="1">
        <f t="shared" si="2"/>
        <v>53</v>
      </c>
      <c r="C65" s="1">
        <v>734</v>
      </c>
      <c r="D65" s="1">
        <f t="shared" si="15"/>
        <v>13</v>
      </c>
      <c r="E65" s="24" t="s">
        <v>120</v>
      </c>
      <c r="F65" s="1" t="s">
        <v>3</v>
      </c>
      <c r="G65" s="1">
        <v>1</v>
      </c>
      <c r="H65" s="3"/>
      <c r="I65" s="4">
        <f t="shared" si="19"/>
        <v>0</v>
      </c>
    </row>
    <row r="66" spans="2:9">
      <c r="B66" s="1">
        <f t="shared" si="2"/>
        <v>54</v>
      </c>
      <c r="C66" s="1">
        <v>734</v>
      </c>
      <c r="D66" s="1">
        <f t="shared" si="15"/>
        <v>14</v>
      </c>
      <c r="E66" s="24" t="s">
        <v>23</v>
      </c>
      <c r="F66" s="1" t="s">
        <v>3</v>
      </c>
      <c r="G66" s="1">
        <v>4</v>
      </c>
      <c r="H66" s="3"/>
      <c r="I66" s="4">
        <f t="shared" ref="I66:I72" si="20">G66*H66</f>
        <v>0</v>
      </c>
    </row>
    <row r="67" spans="2:9">
      <c r="B67" s="1">
        <f t="shared" si="2"/>
        <v>55</v>
      </c>
      <c r="C67" s="1">
        <v>734</v>
      </c>
      <c r="D67" s="1">
        <f t="shared" si="15"/>
        <v>15</v>
      </c>
      <c r="E67" s="24" t="s">
        <v>121</v>
      </c>
      <c r="F67" s="1" t="s">
        <v>3</v>
      </c>
      <c r="G67" s="1">
        <v>4</v>
      </c>
      <c r="H67" s="3"/>
      <c r="I67" s="4">
        <f t="shared" ref="I67" si="21">G67*H67</f>
        <v>0</v>
      </c>
    </row>
    <row r="68" spans="2:9" hidden="1">
      <c r="E68" s="24"/>
      <c r="H68" s="3"/>
      <c r="I68" s="4"/>
    </row>
    <row r="69" spans="2:9" hidden="1">
      <c r="E69" s="24"/>
      <c r="H69" s="3"/>
      <c r="I69" s="4"/>
    </row>
    <row r="70" spans="2:9" hidden="1">
      <c r="B70" s="1">
        <f>B66+1</f>
        <v>55</v>
      </c>
      <c r="C70" s="1">
        <v>734</v>
      </c>
      <c r="D70" s="1">
        <v>13</v>
      </c>
      <c r="E70" s="24" t="s">
        <v>24</v>
      </c>
      <c r="F70" s="1" t="s">
        <v>3</v>
      </c>
      <c r="H70" s="3"/>
      <c r="I70" s="4">
        <f t="shared" si="20"/>
        <v>0</v>
      </c>
    </row>
    <row r="71" spans="2:9" hidden="1">
      <c r="B71" s="1">
        <f t="shared" si="2"/>
        <v>56</v>
      </c>
      <c r="C71" s="1">
        <v>734</v>
      </c>
      <c r="D71" s="1">
        <f t="shared" ref="D71:D81" si="22">D70+1</f>
        <v>14</v>
      </c>
      <c r="E71" s="24" t="s">
        <v>25</v>
      </c>
      <c r="F71" s="1" t="s">
        <v>3</v>
      </c>
      <c r="H71" s="3"/>
      <c r="I71" s="4">
        <f t="shared" si="20"/>
        <v>0</v>
      </c>
    </row>
    <row r="72" spans="2:9" hidden="1">
      <c r="B72" s="1">
        <f t="shared" si="2"/>
        <v>57</v>
      </c>
      <c r="C72" s="1">
        <v>734</v>
      </c>
      <c r="D72" s="1">
        <f t="shared" si="22"/>
        <v>15</v>
      </c>
      <c r="E72" s="2" t="s">
        <v>26</v>
      </c>
      <c r="F72" s="1" t="s">
        <v>3</v>
      </c>
      <c r="H72" s="3"/>
      <c r="I72" s="4">
        <f t="shared" si="20"/>
        <v>0</v>
      </c>
    </row>
    <row r="73" spans="2:9">
      <c r="B73" s="1">
        <v>57</v>
      </c>
      <c r="C73" s="1">
        <v>734</v>
      </c>
      <c r="D73" s="1">
        <f t="shared" si="22"/>
        <v>16</v>
      </c>
      <c r="E73" s="2" t="s">
        <v>83</v>
      </c>
      <c r="F73" s="1" t="s">
        <v>8</v>
      </c>
      <c r="G73" s="1">
        <v>2.7</v>
      </c>
      <c r="H73" s="8">
        <f>SUM(I52:I72)</f>
        <v>0</v>
      </c>
      <c r="I73" s="4">
        <f>G73*H73/100</f>
        <v>0</v>
      </c>
    </row>
    <row r="74" spans="2:9">
      <c r="B74" s="1">
        <f t="shared" si="2"/>
        <v>58</v>
      </c>
      <c r="E74" s="6" t="s">
        <v>27</v>
      </c>
      <c r="I74" s="7">
        <f>H73+I73</f>
        <v>0</v>
      </c>
    </row>
    <row r="75" spans="2:9">
      <c r="B75" s="1">
        <f t="shared" si="2"/>
        <v>59</v>
      </c>
      <c r="C75" s="1">
        <v>735</v>
      </c>
      <c r="E75" s="2" t="s">
        <v>78</v>
      </c>
      <c r="I75" s="4"/>
    </row>
    <row r="76" spans="2:9" ht="25.5" hidden="1">
      <c r="B76" s="1">
        <f t="shared" si="2"/>
        <v>60</v>
      </c>
      <c r="C76" s="1">
        <v>735</v>
      </c>
      <c r="D76" s="1">
        <v>1</v>
      </c>
      <c r="E76" s="24" t="s">
        <v>28</v>
      </c>
      <c r="F76" s="1" t="s">
        <v>3</v>
      </c>
      <c r="H76" s="3">
        <v>500</v>
      </c>
      <c r="I76" s="4">
        <f t="shared" ref="I76" si="23">G76*H76</f>
        <v>0</v>
      </c>
    </row>
    <row r="77" spans="2:9" ht="25.5">
      <c r="B77" s="1">
        <v>60</v>
      </c>
      <c r="C77" s="1">
        <v>735</v>
      </c>
      <c r="D77" s="1">
        <v>1</v>
      </c>
      <c r="E77" s="24" t="s">
        <v>107</v>
      </c>
      <c r="F77" s="1" t="s">
        <v>3</v>
      </c>
      <c r="G77" s="1">
        <v>1</v>
      </c>
      <c r="H77" s="3"/>
      <c r="I77" s="4">
        <f t="shared" ref="I77" si="24">G77*H77</f>
        <v>0</v>
      </c>
    </row>
    <row r="78" spans="2:9">
      <c r="B78" s="1">
        <f t="shared" si="2"/>
        <v>61</v>
      </c>
      <c r="C78" s="1">
        <v>735</v>
      </c>
      <c r="D78" s="1">
        <f>D76+1</f>
        <v>2</v>
      </c>
      <c r="E78" s="24" t="s">
        <v>108</v>
      </c>
      <c r="F78" s="1" t="s">
        <v>3</v>
      </c>
      <c r="G78" s="1">
        <v>1</v>
      </c>
      <c r="H78" s="3"/>
      <c r="I78" s="4">
        <f t="shared" ref="I78:I79" si="25">G78*H78</f>
        <v>0</v>
      </c>
    </row>
    <row r="79" spans="2:9">
      <c r="B79" s="1">
        <f t="shared" si="2"/>
        <v>62</v>
      </c>
      <c r="C79" s="1">
        <v>735</v>
      </c>
      <c r="D79" s="1">
        <f t="shared" si="22"/>
        <v>3</v>
      </c>
      <c r="E79" s="2" t="s">
        <v>29</v>
      </c>
      <c r="F79" s="1" t="s">
        <v>3</v>
      </c>
      <c r="G79" s="1">
        <v>1</v>
      </c>
      <c r="H79" s="3"/>
      <c r="I79" s="4">
        <f t="shared" si="25"/>
        <v>0</v>
      </c>
    </row>
    <row r="80" spans="2:9">
      <c r="B80" s="1">
        <f t="shared" si="2"/>
        <v>63</v>
      </c>
      <c r="C80" s="1">
        <v>735</v>
      </c>
      <c r="D80" s="1">
        <f t="shared" si="22"/>
        <v>4</v>
      </c>
      <c r="E80" s="2" t="s">
        <v>30</v>
      </c>
      <c r="F80" s="1" t="s">
        <v>3</v>
      </c>
      <c r="G80" s="1">
        <v>1</v>
      </c>
      <c r="H80" s="3"/>
      <c r="I80" s="4">
        <f t="shared" ref="I80" si="26">G80*H80</f>
        <v>0</v>
      </c>
    </row>
    <row r="81" spans="2:9">
      <c r="B81" s="1">
        <f t="shared" si="2"/>
        <v>64</v>
      </c>
      <c r="C81" s="1">
        <v>735</v>
      </c>
      <c r="D81" s="1">
        <f t="shared" si="22"/>
        <v>5</v>
      </c>
      <c r="E81" s="2" t="s">
        <v>83</v>
      </c>
      <c r="F81" s="1" t="s">
        <v>8</v>
      </c>
      <c r="G81" s="1">
        <v>10.8</v>
      </c>
      <c r="H81" s="8">
        <f>SUM(I75:I80)</f>
        <v>0</v>
      </c>
      <c r="I81" s="4">
        <f>G81*H81/100</f>
        <v>0</v>
      </c>
    </row>
    <row r="82" spans="2:9">
      <c r="B82" s="1">
        <f t="shared" si="2"/>
        <v>65</v>
      </c>
      <c r="E82" s="6" t="s">
        <v>31</v>
      </c>
      <c r="I82" s="7">
        <f>H81+I81</f>
        <v>0</v>
      </c>
    </row>
    <row r="83" spans="2:9">
      <c r="B83" s="1">
        <f t="shared" si="2"/>
        <v>66</v>
      </c>
      <c r="C83" s="1">
        <v>713</v>
      </c>
      <c r="E83" s="2" t="s">
        <v>79</v>
      </c>
    </row>
    <row r="84" spans="2:9">
      <c r="B84" s="1">
        <f t="shared" si="2"/>
        <v>67</v>
      </c>
      <c r="C84" s="1">
        <v>713</v>
      </c>
      <c r="D84" s="1">
        <v>1</v>
      </c>
      <c r="E84" s="2" t="s">
        <v>32</v>
      </c>
      <c r="F84" s="1" t="s">
        <v>15</v>
      </c>
      <c r="G84" s="1">
        <v>13</v>
      </c>
      <c r="H84" s="3"/>
      <c r="I84" s="4">
        <f t="shared" ref="I84" si="27">G84*H84</f>
        <v>0</v>
      </c>
    </row>
    <row r="85" spans="2:9" hidden="1">
      <c r="B85" s="1">
        <f t="shared" si="2"/>
        <v>68</v>
      </c>
      <c r="C85" s="1">
        <v>713</v>
      </c>
      <c r="D85" s="1">
        <f t="shared" ref="D85:D88" si="28">D84+1</f>
        <v>2</v>
      </c>
      <c r="E85" s="2" t="s">
        <v>33</v>
      </c>
      <c r="F85" s="1" t="s">
        <v>15</v>
      </c>
      <c r="H85" s="3"/>
      <c r="I85" s="4">
        <f t="shared" ref="I85:I87" si="29">G85*H85</f>
        <v>0</v>
      </c>
    </row>
    <row r="86" spans="2:9">
      <c r="B86" s="1">
        <f>B84+1</f>
        <v>68</v>
      </c>
      <c r="C86" s="1">
        <v>713</v>
      </c>
      <c r="D86" s="1">
        <v>2</v>
      </c>
      <c r="E86" s="2" t="s">
        <v>34</v>
      </c>
      <c r="F86" s="1" t="s">
        <v>15</v>
      </c>
      <c r="G86" s="1">
        <v>18</v>
      </c>
      <c r="H86" s="3"/>
      <c r="I86" s="4">
        <f t="shared" ref="I86" si="30">G86*H86</f>
        <v>0</v>
      </c>
    </row>
    <row r="87" spans="2:9">
      <c r="B87" s="1">
        <f>B85+1</f>
        <v>69</v>
      </c>
      <c r="C87" s="1">
        <v>713</v>
      </c>
      <c r="D87" s="1">
        <f t="shared" si="28"/>
        <v>3</v>
      </c>
      <c r="E87" s="2" t="s">
        <v>101</v>
      </c>
      <c r="F87" s="1" t="s">
        <v>15</v>
      </c>
      <c r="G87" s="1">
        <v>24</v>
      </c>
      <c r="H87" s="3"/>
      <c r="I87" s="4">
        <f t="shared" si="29"/>
        <v>0</v>
      </c>
    </row>
    <row r="88" spans="2:9">
      <c r="B88" s="1">
        <f t="shared" si="2"/>
        <v>70</v>
      </c>
      <c r="C88" s="1">
        <v>713</v>
      </c>
      <c r="D88" s="1">
        <f t="shared" si="28"/>
        <v>4</v>
      </c>
      <c r="E88" s="2" t="s">
        <v>83</v>
      </c>
      <c r="F88" s="1" t="s">
        <v>8</v>
      </c>
      <c r="G88" s="1">
        <v>1.5</v>
      </c>
      <c r="H88" s="5">
        <f>SUM(I83:I87)</f>
        <v>0</v>
      </c>
      <c r="I88" s="4">
        <f>G88*H88/100</f>
        <v>0</v>
      </c>
    </row>
    <row r="89" spans="2:9">
      <c r="B89" s="1">
        <f t="shared" si="2"/>
        <v>71</v>
      </c>
      <c r="E89" s="6" t="s">
        <v>35</v>
      </c>
      <c r="I89" s="7">
        <f>H88+I88</f>
        <v>0</v>
      </c>
    </row>
    <row r="90" spans="2:9">
      <c r="B90" s="1">
        <f t="shared" si="2"/>
        <v>72</v>
      </c>
      <c r="C90" s="1">
        <v>900</v>
      </c>
      <c r="E90" s="2" t="s">
        <v>66</v>
      </c>
    </row>
    <row r="91" spans="2:9" hidden="1">
      <c r="B91" s="1">
        <f t="shared" si="2"/>
        <v>73</v>
      </c>
      <c r="C91" s="1">
        <v>900</v>
      </c>
      <c r="D91" s="1">
        <v>1</v>
      </c>
      <c r="E91" s="2" t="s">
        <v>36</v>
      </c>
      <c r="F91" s="1" t="s">
        <v>12</v>
      </c>
      <c r="H91" s="3">
        <v>300</v>
      </c>
      <c r="I91" s="4">
        <f t="shared" ref="I91:I99" si="31">G91*H91</f>
        <v>0</v>
      </c>
    </row>
    <row r="92" spans="2:9">
      <c r="B92" s="1">
        <f t="shared" si="2"/>
        <v>74</v>
      </c>
      <c r="C92" s="1">
        <v>900</v>
      </c>
      <c r="D92" s="1">
        <v>1</v>
      </c>
      <c r="E92" s="2" t="s">
        <v>37</v>
      </c>
      <c r="F92" s="1" t="s">
        <v>12</v>
      </c>
      <c r="G92" s="1">
        <v>4</v>
      </c>
      <c r="H92" s="3"/>
      <c r="I92" s="4">
        <f t="shared" si="31"/>
        <v>0</v>
      </c>
    </row>
    <row r="93" spans="2:9">
      <c r="B93" s="1">
        <f t="shared" si="2"/>
        <v>75</v>
      </c>
      <c r="C93" s="1">
        <v>900</v>
      </c>
      <c r="D93" s="1">
        <f t="shared" ref="D93:D94" si="32">D92+1</f>
        <v>2</v>
      </c>
      <c r="E93" s="2" t="s">
        <v>38</v>
      </c>
      <c r="F93" s="1" t="s">
        <v>12</v>
      </c>
      <c r="G93" s="1">
        <v>48</v>
      </c>
      <c r="H93" s="3"/>
      <c r="I93" s="4">
        <f t="shared" si="31"/>
        <v>0</v>
      </c>
    </row>
    <row r="94" spans="2:9">
      <c r="B94" s="1">
        <f t="shared" si="2"/>
        <v>76</v>
      </c>
      <c r="C94" s="1">
        <v>900</v>
      </c>
      <c r="D94" s="1">
        <f t="shared" si="32"/>
        <v>3</v>
      </c>
      <c r="E94" s="2" t="s">
        <v>102</v>
      </c>
      <c r="F94" s="1" t="s">
        <v>12</v>
      </c>
      <c r="G94" s="1">
        <v>24</v>
      </c>
      <c r="H94" s="3"/>
      <c r="I94" s="4">
        <f t="shared" si="31"/>
        <v>0</v>
      </c>
    </row>
    <row r="95" spans="2:9" ht="25.5">
      <c r="B95" s="1">
        <f t="shared" ref="B95:B96" si="33">B94+1</f>
        <v>77</v>
      </c>
      <c r="C95" s="1">
        <v>900</v>
      </c>
      <c r="D95" s="1">
        <f t="shared" ref="D95:D96" si="34">D94+1</f>
        <v>4</v>
      </c>
      <c r="E95" s="24" t="s">
        <v>111</v>
      </c>
      <c r="F95" s="1" t="s">
        <v>12</v>
      </c>
      <c r="G95" s="1">
        <v>24</v>
      </c>
      <c r="H95" s="3"/>
      <c r="I95" s="4">
        <f t="shared" si="31"/>
        <v>0</v>
      </c>
    </row>
    <row r="96" spans="2:9">
      <c r="B96" s="1">
        <f t="shared" si="33"/>
        <v>78</v>
      </c>
      <c r="C96" s="1">
        <v>900</v>
      </c>
      <c r="D96" s="1">
        <f t="shared" si="34"/>
        <v>5</v>
      </c>
      <c r="E96" s="2" t="s">
        <v>39</v>
      </c>
      <c r="F96" s="1" t="s">
        <v>8</v>
      </c>
      <c r="G96" s="1">
        <v>1</v>
      </c>
      <c r="H96" s="3"/>
      <c r="I96" s="4">
        <f t="shared" si="31"/>
        <v>0</v>
      </c>
    </row>
    <row r="97" spans="2:9">
      <c r="B97" s="1">
        <f t="shared" ref="B97:B106" si="35">B96+1</f>
        <v>79</v>
      </c>
      <c r="C97" s="1">
        <v>900</v>
      </c>
      <c r="D97" s="1">
        <f t="shared" ref="D97:D100" si="36">D96+1</f>
        <v>6</v>
      </c>
      <c r="E97" s="2" t="s">
        <v>40</v>
      </c>
      <c r="F97" s="1" t="s">
        <v>12</v>
      </c>
      <c r="G97" s="1">
        <v>8</v>
      </c>
      <c r="H97" s="3"/>
      <c r="I97" s="4">
        <f t="shared" si="31"/>
        <v>0</v>
      </c>
    </row>
    <row r="98" spans="2:9" hidden="1">
      <c r="B98" s="1">
        <f>B96+1</f>
        <v>79</v>
      </c>
      <c r="C98" s="1">
        <v>900</v>
      </c>
      <c r="D98" s="1">
        <f>D96+1</f>
        <v>6</v>
      </c>
      <c r="E98" s="2" t="s">
        <v>54</v>
      </c>
      <c r="F98" s="1" t="s">
        <v>8</v>
      </c>
      <c r="H98" s="3"/>
      <c r="I98" s="4">
        <f t="shared" ref="I98" si="37">G98*H98</f>
        <v>0</v>
      </c>
    </row>
    <row r="99" spans="2:9">
      <c r="B99" s="1">
        <f>B97+1</f>
        <v>80</v>
      </c>
      <c r="C99" s="1">
        <v>900</v>
      </c>
      <c r="D99" s="1">
        <f>D97+1</f>
        <v>7</v>
      </c>
      <c r="E99" s="2" t="s">
        <v>103</v>
      </c>
      <c r="F99" s="1" t="s">
        <v>8</v>
      </c>
      <c r="G99" s="1">
        <v>4</v>
      </c>
      <c r="H99" s="3"/>
      <c r="I99" s="4">
        <f t="shared" si="31"/>
        <v>0</v>
      </c>
    </row>
    <row r="100" spans="2:9">
      <c r="B100" s="1">
        <f t="shared" si="35"/>
        <v>81</v>
      </c>
      <c r="C100" s="1">
        <v>900</v>
      </c>
      <c r="D100" s="1">
        <f t="shared" si="36"/>
        <v>8</v>
      </c>
      <c r="E100" s="2" t="s">
        <v>41</v>
      </c>
      <c r="H100" s="5">
        <f>SUM(I90:I99)</f>
        <v>0</v>
      </c>
    </row>
    <row r="101" spans="2:9">
      <c r="B101" s="1">
        <f t="shared" si="35"/>
        <v>82</v>
      </c>
      <c r="E101" s="6" t="s">
        <v>42</v>
      </c>
      <c r="I101" s="7">
        <f>H100+I100</f>
        <v>0</v>
      </c>
    </row>
    <row r="102" spans="2:9" hidden="1">
      <c r="B102" s="1">
        <f>B101+1</f>
        <v>83</v>
      </c>
      <c r="C102" s="1">
        <v>1000</v>
      </c>
      <c r="E102" s="2" t="s">
        <v>43</v>
      </c>
    </row>
    <row r="103" spans="2:9" hidden="1">
      <c r="B103" s="1">
        <f t="shared" si="35"/>
        <v>84</v>
      </c>
      <c r="C103" s="1">
        <v>1000</v>
      </c>
      <c r="D103" s="1">
        <v>1</v>
      </c>
      <c r="E103" s="2" t="s">
        <v>44</v>
      </c>
      <c r="F103" s="1" t="s">
        <v>12</v>
      </c>
      <c r="H103" s="3">
        <v>1200</v>
      </c>
      <c r="I103" s="4">
        <f t="shared" ref="I103:I104" si="38">G103*H103</f>
        <v>0</v>
      </c>
    </row>
    <row r="104" spans="2:9" hidden="1">
      <c r="B104" s="1">
        <f t="shared" si="35"/>
        <v>85</v>
      </c>
      <c r="C104" s="1">
        <v>1000</v>
      </c>
      <c r="D104" s="1">
        <f t="shared" ref="D104:D106" si="39">D103+1</f>
        <v>2</v>
      </c>
      <c r="E104" s="2" t="s">
        <v>50</v>
      </c>
      <c r="F104" s="1" t="s">
        <v>8</v>
      </c>
      <c r="H104" s="3">
        <v>2500</v>
      </c>
      <c r="I104" s="4">
        <f t="shared" si="38"/>
        <v>0</v>
      </c>
    </row>
    <row r="105" spans="2:9" hidden="1">
      <c r="B105" s="1">
        <f t="shared" si="35"/>
        <v>86</v>
      </c>
      <c r="C105" s="1">
        <v>1000</v>
      </c>
      <c r="D105" s="1">
        <f t="shared" si="39"/>
        <v>3</v>
      </c>
      <c r="E105" s="2" t="s">
        <v>45</v>
      </c>
      <c r="F105" s="1" t="s">
        <v>8</v>
      </c>
      <c r="H105" s="3">
        <v>2100</v>
      </c>
      <c r="I105" s="4">
        <f t="shared" ref="I105" si="40">G105*H105</f>
        <v>0</v>
      </c>
    </row>
    <row r="106" spans="2:9" hidden="1">
      <c r="B106" s="1">
        <f t="shared" si="35"/>
        <v>87</v>
      </c>
      <c r="C106" s="1">
        <v>1000</v>
      </c>
      <c r="D106" s="1">
        <f t="shared" si="39"/>
        <v>4</v>
      </c>
      <c r="E106" s="2" t="s">
        <v>46</v>
      </c>
      <c r="F106" s="1" t="s">
        <v>8</v>
      </c>
      <c r="H106" s="3">
        <v>1800</v>
      </c>
      <c r="I106" s="4">
        <f t="shared" ref="I106" si="41">G106*H106</f>
        <v>0</v>
      </c>
    </row>
    <row r="107" spans="2:9" hidden="1">
      <c r="B107" s="1">
        <f t="shared" ref="B107:B109" si="42">B106+1</f>
        <v>88</v>
      </c>
      <c r="C107" s="1">
        <v>1000</v>
      </c>
      <c r="D107" s="1">
        <f t="shared" ref="D107:D109" si="43">D106+1</f>
        <v>5</v>
      </c>
      <c r="E107" s="2" t="s">
        <v>47</v>
      </c>
      <c r="F107" s="1" t="s">
        <v>8</v>
      </c>
      <c r="H107" s="3">
        <v>2100</v>
      </c>
      <c r="I107" s="4">
        <f t="shared" ref="I107:I109" si="44">G107*H107</f>
        <v>0</v>
      </c>
    </row>
    <row r="108" spans="2:9" hidden="1">
      <c r="B108" s="1">
        <f t="shared" si="42"/>
        <v>89</v>
      </c>
      <c r="C108" s="1">
        <v>1000</v>
      </c>
      <c r="D108" s="1">
        <f t="shared" si="43"/>
        <v>6</v>
      </c>
      <c r="E108" s="2" t="s">
        <v>48</v>
      </c>
      <c r="F108" s="1" t="s">
        <v>8</v>
      </c>
      <c r="H108" s="3">
        <v>2400</v>
      </c>
      <c r="I108" s="4">
        <f t="shared" si="44"/>
        <v>0</v>
      </c>
    </row>
    <row r="109" spans="2:9" hidden="1">
      <c r="B109" s="1">
        <f t="shared" si="42"/>
        <v>90</v>
      </c>
      <c r="C109" s="1">
        <v>1000</v>
      </c>
      <c r="D109" s="1">
        <f t="shared" si="43"/>
        <v>7</v>
      </c>
      <c r="E109" s="2" t="s">
        <v>49</v>
      </c>
      <c r="F109" s="1" t="s">
        <v>8</v>
      </c>
      <c r="H109" s="3">
        <v>2800</v>
      </c>
      <c r="I109" s="4">
        <f t="shared" si="44"/>
        <v>0</v>
      </c>
    </row>
    <row r="110" spans="2:9" hidden="1">
      <c r="B110" s="1">
        <f t="shared" ref="B110:B111" si="45">B109+1</f>
        <v>91</v>
      </c>
      <c r="C110" s="1">
        <v>1000</v>
      </c>
      <c r="D110" s="1">
        <f t="shared" ref="D110:D112" si="46">D109+1</f>
        <v>8</v>
      </c>
      <c r="E110" s="2" t="s">
        <v>51</v>
      </c>
      <c r="F110" s="1" t="s">
        <v>15</v>
      </c>
      <c r="H110" s="3">
        <v>520</v>
      </c>
      <c r="I110" s="4">
        <f t="shared" ref="I110:I111" si="47">G110*H110</f>
        <v>0</v>
      </c>
    </row>
    <row r="111" spans="2:9" hidden="1">
      <c r="B111" s="1">
        <f t="shared" si="45"/>
        <v>92</v>
      </c>
      <c r="C111" s="1">
        <v>1000</v>
      </c>
      <c r="D111" s="1">
        <f t="shared" si="46"/>
        <v>9</v>
      </c>
      <c r="E111" s="2" t="s">
        <v>52</v>
      </c>
      <c r="F111" s="1" t="s">
        <v>15</v>
      </c>
      <c r="H111" s="3">
        <v>480</v>
      </c>
      <c r="I111" s="4">
        <f t="shared" si="47"/>
        <v>0</v>
      </c>
    </row>
    <row r="112" spans="2:9" hidden="1">
      <c r="D112" s="1">
        <f t="shared" si="46"/>
        <v>10</v>
      </c>
      <c r="E112" s="2" t="s">
        <v>21</v>
      </c>
      <c r="F112" s="1" t="s">
        <v>8</v>
      </c>
      <c r="H112" s="5">
        <f>SUM(I103:I111)</f>
        <v>0</v>
      </c>
      <c r="I112" s="4">
        <f>G112*H112/100</f>
        <v>0</v>
      </c>
    </row>
    <row r="113" spans="5:9" hidden="1">
      <c r="E113" s="6" t="s">
        <v>53</v>
      </c>
      <c r="I113" s="7">
        <f>H112+I112</f>
        <v>0</v>
      </c>
    </row>
  </sheetData>
  <pageMargins left="0.70866141732283472" right="0.70866141732283472" top="0.78740157480314965" bottom="0.78740157480314965" header="0.31496062992125984" footer="0.31496062992125984"/>
  <pageSetup paperSize="9" scale="82" fitToHeight="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TOPENÍ-CHLAZENÍ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radim</cp:lastModifiedBy>
  <cp:lastPrinted>2023-07-04T10:37:07Z</cp:lastPrinted>
  <dcterms:created xsi:type="dcterms:W3CDTF">2022-11-08T13:22:22Z</dcterms:created>
  <dcterms:modified xsi:type="dcterms:W3CDTF">2023-07-04T10:37:44Z</dcterms:modified>
</cp:coreProperties>
</file>